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M12" i="1"/>
  <c r="O11" i="1"/>
  <c r="M11" i="1"/>
  <c r="O10" i="1"/>
  <c r="M10" i="1"/>
  <c r="O9" i="1"/>
  <c r="M9" i="1"/>
  <c r="M18" i="1"/>
  <c r="AE18" i="1"/>
  <c r="AD18" i="1"/>
  <c r="AC18" i="1"/>
  <c r="AB18" i="1"/>
  <c r="AA18" i="1"/>
  <c r="Z18" i="1"/>
  <c r="Y18" i="1"/>
  <c r="I24" i="1"/>
  <c r="N24" i="1" s="1"/>
  <c r="X18" i="1"/>
  <c r="H24" i="1"/>
  <c r="W18" i="1"/>
  <c r="G24" i="1"/>
  <c r="V18" i="1"/>
  <c r="F24" i="1"/>
  <c r="U18" i="1"/>
  <c r="E24" i="1"/>
  <c r="T18" i="1"/>
  <c r="I23" i="1"/>
  <c r="N23" i="1" s="1"/>
  <c r="S18" i="1"/>
  <c r="H23" i="1"/>
  <c r="R18" i="1"/>
  <c r="G23" i="1"/>
  <c r="Q18" i="1"/>
  <c r="F23" i="1"/>
  <c r="P18" i="1"/>
  <c r="E23" i="1"/>
  <c r="O18" i="1"/>
  <c r="O22" i="1"/>
  <c r="O25" i="1" s="1"/>
  <c r="L18" i="1"/>
  <c r="K18" i="1"/>
  <c r="J18" i="1"/>
  <c r="I18" i="1"/>
  <c r="I22" i="1" s="1"/>
  <c r="H18" i="1"/>
  <c r="H22" i="1" s="1"/>
  <c r="G18" i="1"/>
  <c r="G22" i="1" s="1"/>
  <c r="G25" i="1" s="1"/>
  <c r="F18" i="1"/>
  <c r="F22" i="1" s="1"/>
  <c r="E18" i="1"/>
  <c r="E22" i="1" s="1"/>
  <c r="E25" i="1" s="1"/>
  <c r="M24" i="1"/>
  <c r="K24" i="1"/>
  <c r="L24" i="1"/>
  <c r="M23" i="1"/>
  <c r="L23" i="1"/>
  <c r="K23" i="1"/>
  <c r="I25" i="1" l="1"/>
  <c r="N25" i="1" s="1"/>
  <c r="M22" i="1"/>
  <c r="F25" i="1"/>
  <c r="K25" i="1" s="1"/>
  <c r="K22" i="1"/>
  <c r="L22" i="1"/>
  <c r="D19" i="1"/>
  <c r="N18" i="1"/>
  <c r="N22" i="1" s="1"/>
  <c r="M25" i="1"/>
  <c r="H25" i="1"/>
  <c r="L25" i="1" s="1"/>
</calcChain>
</file>

<file path=xl/sharedStrings.xml><?xml version="1.0" encoding="utf-8"?>
<sst xmlns="http://schemas.openxmlformats.org/spreadsheetml/2006/main" count="104" uniqueCount="65">
  <si>
    <t>Vuosi</t>
  </si>
  <si>
    <t>Seura</t>
  </si>
  <si>
    <t>IL</t>
  </si>
  <si>
    <t>LL</t>
  </si>
  <si>
    <t>Pesispörssi</t>
  </si>
  <si>
    <t>KL</t>
  </si>
  <si>
    <t>SoJy</t>
  </si>
  <si>
    <t>YPJ</t>
  </si>
  <si>
    <t>6.1.1981</t>
  </si>
  <si>
    <t>SUPERPESIS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</si>
  <si>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</si>
  <si>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</si>
  <si>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</si>
  <si>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</si>
  <si>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</si>
  <si>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Runkosarjan jälkeen</t>
  </si>
  <si>
    <t>Sija</t>
  </si>
  <si>
    <t>OTT</t>
  </si>
  <si>
    <t>KUN</t>
  </si>
  <si>
    <t>LÖI</t>
  </si>
  <si>
    <t>TOI</t>
  </si>
  <si>
    <t>0 &gt; 1</t>
  </si>
  <si>
    <t>1 &gt; 2</t>
  </si>
  <si>
    <t>2 &gt; 3</t>
  </si>
  <si>
    <t>3 &gt; k</t>
  </si>
  <si>
    <t>KL-%</t>
  </si>
  <si>
    <t>Halli</t>
  </si>
  <si>
    <t>K</t>
  </si>
  <si>
    <t>H</t>
  </si>
  <si>
    <t>P</t>
  </si>
  <si>
    <t>11.</t>
  </si>
  <si>
    <t>10.</t>
  </si>
  <si>
    <t>Yhteensä</t>
  </si>
  <si>
    <t>URA SUPERISSA</t>
  </si>
  <si>
    <t>ka/L</t>
  </si>
  <si>
    <t>ka/T</t>
  </si>
  <si>
    <t>ka/KL</t>
  </si>
  <si>
    <t>K - %</t>
  </si>
  <si>
    <t>ENSIMMÄISET</t>
  </si>
  <si>
    <t>Ottelu</t>
  </si>
  <si>
    <t>1.  ottelu</t>
  </si>
  <si>
    <t>Lyöty juoksu</t>
  </si>
  <si>
    <t>Tuotu juoksu</t>
  </si>
  <si>
    <t>KAIKKI</t>
  </si>
  <si>
    <t>Kunnari</t>
  </si>
  <si>
    <t>Seurat</t>
  </si>
  <si>
    <t>Heidi Liikanen</t>
  </si>
  <si>
    <t>Pilke</t>
  </si>
  <si>
    <t>ykköspesis</t>
  </si>
  <si>
    <t>karsintasarja</t>
  </si>
  <si>
    <t>8.</t>
  </si>
  <si>
    <t>jatkosarja</t>
  </si>
  <si>
    <t>9.</t>
  </si>
  <si>
    <t>suomensarja</t>
  </si>
  <si>
    <t>20.08. 2003  Lippo - Pilke  2-1  (3-1, 4-7, 0-0, 3-2)</t>
  </si>
  <si>
    <t xml:space="preserve">  22 v   7 kk 14 pv</t>
  </si>
  <si>
    <t>24.08. 2003  Pilke - OsVa  2-1  (0-1, 3-2, 3-0)</t>
  </si>
  <si>
    <t>2.  ottelu</t>
  </si>
  <si>
    <t>14.  ottelu</t>
  </si>
  <si>
    <t>17.06. 2005  TyTe - SoJy  2-1  (8-5, 1-2, 1-0)</t>
  </si>
  <si>
    <t xml:space="preserve">  22 v   7 kk 18 pv</t>
  </si>
  <si>
    <t xml:space="preserve">  24 v   5 kk 11 pv</t>
  </si>
  <si>
    <t>SoJy = Sotkamon Jymy  1909)</t>
  </si>
  <si>
    <t>Pilke = Reisjärven Pilke  (1945)</t>
  </si>
  <si>
    <t>YPJ = Ylihärmän Pesis-Junkkarit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</si>
</sst>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164" fontId="1" fillId="7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abSelected="1" zoomScale="97" zoomScaleNormal="97" workbookViewId="0"/>
  </sheetViews>
  <sheetFormatPr defaultRowHeight="15" x14ac:dyDescent="0.25"/>
  <cols>
    <col min="1" max="1" width="0.5703125" style="78" customWidth="1"/>
    <col min="2" max="3" width="6.7109375" style="77" customWidth="1"/>
    <col min="4" max="4" width="7.5703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42578125" style="79" customWidth="1"/>
    <col min="16" max="23" width="5.7109375" style="79" customWidth="1"/>
    <col min="24" max="27" width="5.7109375" style="78" customWidth="1"/>
    <col min="28" max="28" width="6.28515625" style="80" customWidth="1"/>
    <col min="29" max="29" width="2.85546875" style="78" customWidth="1"/>
    <col min="30" max="30" width="3" style="78" customWidth="1"/>
    <col min="31" max="31" width="2.7109375" style="78" customWidth="1"/>
    <col min="32" max="32" width="25.140625" style="78" customWidth="1"/>
    <col min="33" max="33" width="78.7109375" style="78" customWidth="1"/>
  </cols>
  <sheetData>
    <row r="1" spans="1:33" x14ac:dyDescent="0.25">
      <c r="A1" s="1"/>
      <c r="B1" s="2" t="s">
        <v>46</v>
      </c>
      <c r="C1" s="2"/>
      <c r="D1" s="3"/>
      <c r="E1" s="4" t="s">
        <v>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</row>
    <row r="2" spans="1:33" ht="14.25" x14ac:dyDescent="0.2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12</v>
      </c>
      <c r="Q2" s="14"/>
      <c r="R2" s="14"/>
      <c r="S2" s="14"/>
      <c r="T2" s="21"/>
      <c r="U2" s="22" t="s">
        <v>13</v>
      </c>
      <c r="V2" s="14"/>
      <c r="W2" s="14"/>
      <c r="X2" s="14"/>
      <c r="Y2" s="15"/>
      <c r="Z2" s="22" t="s">
        <v>14</v>
      </c>
      <c r="AA2" s="14"/>
      <c r="AB2" s="14"/>
      <c r="AC2" s="20"/>
      <c r="AD2" s="14"/>
      <c r="AE2" s="15"/>
      <c r="AF2" s="13" t="s">
        <v>15</v>
      </c>
      <c r="AG2" s="23"/>
    </row>
    <row r="3" spans="1:33" ht="14.25" x14ac:dyDescent="0.2">
      <c r="A3" s="1"/>
      <c r="B3" s="18" t="s">
        <v>0</v>
      </c>
      <c r="C3" s="18" t="s">
        <v>16</v>
      </c>
      <c r="D3" s="13" t="s">
        <v>1</v>
      </c>
      <c r="E3" s="18" t="s">
        <v>17</v>
      </c>
      <c r="F3" s="18" t="s">
        <v>18</v>
      </c>
      <c r="G3" s="15" t="s">
        <v>19</v>
      </c>
      <c r="H3" s="18" t="s">
        <v>20</v>
      </c>
      <c r="I3" s="18" t="s">
        <v>5</v>
      </c>
      <c r="J3" s="18" t="s">
        <v>21</v>
      </c>
      <c r="K3" s="18" t="s">
        <v>22</v>
      </c>
      <c r="L3" s="18" t="s">
        <v>23</v>
      </c>
      <c r="M3" s="18" t="s">
        <v>24</v>
      </c>
      <c r="N3" s="18" t="s">
        <v>25</v>
      </c>
      <c r="O3" s="24"/>
      <c r="P3" s="18" t="s">
        <v>17</v>
      </c>
      <c r="Q3" s="18" t="s">
        <v>18</v>
      </c>
      <c r="R3" s="15" t="s">
        <v>19</v>
      </c>
      <c r="S3" s="18" t="s">
        <v>20</v>
      </c>
      <c r="T3" s="18" t="s">
        <v>5</v>
      </c>
      <c r="U3" s="18" t="s">
        <v>17</v>
      </c>
      <c r="V3" s="18" t="s">
        <v>18</v>
      </c>
      <c r="W3" s="15" t="s">
        <v>19</v>
      </c>
      <c r="X3" s="18" t="s">
        <v>20</v>
      </c>
      <c r="Y3" s="18" t="s">
        <v>5</v>
      </c>
      <c r="Z3" s="18" t="s">
        <v>2</v>
      </c>
      <c r="AA3" s="18" t="s">
        <v>3</v>
      </c>
      <c r="AB3" s="15" t="s">
        <v>26</v>
      </c>
      <c r="AC3" s="15" t="s">
        <v>27</v>
      </c>
      <c r="AD3" s="17" t="s">
        <v>28</v>
      </c>
      <c r="AE3" s="18" t="s">
        <v>29</v>
      </c>
      <c r="AF3" s="13"/>
      <c r="AG3" s="23"/>
    </row>
    <row r="4" spans="1:33" ht="14.25" x14ac:dyDescent="0.2">
      <c r="A4" s="1"/>
      <c r="B4" s="81">
        <v>2000</v>
      </c>
      <c r="C4" s="82"/>
      <c r="D4" s="83" t="s">
        <v>47</v>
      </c>
      <c r="E4" s="81"/>
      <c r="F4" s="84" t="s">
        <v>48</v>
      </c>
      <c r="G4" s="87"/>
      <c r="H4" s="82"/>
      <c r="I4" s="81"/>
      <c r="J4" s="81"/>
      <c r="K4" s="81"/>
      <c r="L4" s="81"/>
      <c r="M4" s="81"/>
      <c r="N4" s="85"/>
      <c r="O4" s="24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67"/>
      <c r="AG4" s="23"/>
    </row>
    <row r="5" spans="1:33" ht="14.25" x14ac:dyDescent="0.2">
      <c r="A5" s="1"/>
      <c r="B5" s="81">
        <v>2001</v>
      </c>
      <c r="C5" s="82"/>
      <c r="D5" s="83" t="s">
        <v>47</v>
      </c>
      <c r="E5" s="81"/>
      <c r="F5" s="84" t="s">
        <v>48</v>
      </c>
      <c r="G5" s="87"/>
      <c r="H5" s="82"/>
      <c r="I5" s="81"/>
      <c r="J5" s="81"/>
      <c r="K5" s="81"/>
      <c r="L5" s="81"/>
      <c r="M5" s="81"/>
      <c r="N5" s="85"/>
      <c r="O5" s="24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5"/>
      <c r="AC5" s="25"/>
      <c r="AD5" s="25"/>
      <c r="AE5" s="25"/>
      <c r="AF5" s="67"/>
      <c r="AG5" s="23"/>
    </row>
    <row r="6" spans="1:33" ht="14.25" x14ac:dyDescent="0.2">
      <c r="A6" s="1"/>
      <c r="B6" s="88">
        <v>2001</v>
      </c>
      <c r="C6" s="89"/>
      <c r="D6" s="90" t="s">
        <v>47</v>
      </c>
      <c r="E6" s="88"/>
      <c r="F6" s="91" t="s">
        <v>53</v>
      </c>
      <c r="G6" s="92"/>
      <c r="H6" s="89"/>
      <c r="I6" s="88"/>
      <c r="J6" s="88"/>
      <c r="K6" s="88"/>
      <c r="L6" s="88"/>
      <c r="M6" s="88"/>
      <c r="N6" s="93"/>
      <c r="O6" s="24"/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5"/>
      <c r="AC6" s="25"/>
      <c r="AD6" s="25"/>
      <c r="AE6" s="25"/>
      <c r="AF6" s="67"/>
      <c r="AG6" s="23"/>
    </row>
    <row r="7" spans="1:33" ht="14.25" x14ac:dyDescent="0.2">
      <c r="A7" s="1"/>
      <c r="B7" s="81">
        <v>2003</v>
      </c>
      <c r="C7" s="82"/>
      <c r="D7" s="83" t="s">
        <v>47</v>
      </c>
      <c r="E7" s="81"/>
      <c r="F7" s="84" t="s">
        <v>48</v>
      </c>
      <c r="G7" s="87"/>
      <c r="H7" s="82"/>
      <c r="I7" s="81"/>
      <c r="J7" s="81"/>
      <c r="K7" s="81"/>
      <c r="L7" s="81"/>
      <c r="M7" s="81"/>
      <c r="N7" s="85"/>
      <c r="O7" s="24"/>
      <c r="P7" s="25"/>
      <c r="Q7" s="25"/>
      <c r="R7" s="25"/>
      <c r="S7" s="25"/>
      <c r="T7" s="25"/>
      <c r="U7" s="28">
        <v>6</v>
      </c>
      <c r="V7" s="28">
        <v>0</v>
      </c>
      <c r="W7" s="28">
        <v>3</v>
      </c>
      <c r="X7" s="28">
        <v>2</v>
      </c>
      <c r="Y7" s="28">
        <v>24</v>
      </c>
      <c r="Z7" s="25"/>
      <c r="AA7" s="25"/>
      <c r="AB7" s="25"/>
      <c r="AC7" s="25"/>
      <c r="AD7" s="25"/>
      <c r="AE7" s="25"/>
      <c r="AF7" s="62" t="s">
        <v>49</v>
      </c>
      <c r="AG7" s="23"/>
    </row>
    <row r="8" spans="1:33" ht="14.25" x14ac:dyDescent="0.2">
      <c r="A8" s="1"/>
      <c r="B8" s="81">
        <v>2004</v>
      </c>
      <c r="C8" s="82"/>
      <c r="D8" s="83" t="s">
        <v>47</v>
      </c>
      <c r="E8" s="81"/>
      <c r="F8" s="84" t="s">
        <v>48</v>
      </c>
      <c r="G8" s="87"/>
      <c r="H8" s="82"/>
      <c r="I8" s="81"/>
      <c r="J8" s="81"/>
      <c r="K8" s="81"/>
      <c r="L8" s="81"/>
      <c r="M8" s="81"/>
      <c r="N8" s="85"/>
      <c r="O8" s="24"/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5"/>
      <c r="AC8" s="25"/>
      <c r="AD8" s="25"/>
      <c r="AE8" s="25"/>
      <c r="AF8" s="67"/>
      <c r="AG8" s="23"/>
    </row>
    <row r="9" spans="1:33" ht="14.25" x14ac:dyDescent="0.2">
      <c r="A9" s="1"/>
      <c r="B9" s="25">
        <v>2005</v>
      </c>
      <c r="C9" s="41" t="s">
        <v>30</v>
      </c>
      <c r="D9" s="39" t="s">
        <v>6</v>
      </c>
      <c r="E9" s="25">
        <v>20</v>
      </c>
      <c r="F9" s="25">
        <v>1</v>
      </c>
      <c r="G9" s="25">
        <v>5</v>
      </c>
      <c r="H9" s="25">
        <v>7</v>
      </c>
      <c r="I9" s="25">
        <v>50</v>
      </c>
      <c r="J9" s="25">
        <v>11</v>
      </c>
      <c r="K9" s="25">
        <v>19</v>
      </c>
      <c r="L9" s="25">
        <v>14</v>
      </c>
      <c r="M9" s="25">
        <f>PRODUCT(F9+G9)</f>
        <v>6</v>
      </c>
      <c r="N9" s="27">
        <v>0.45900000000000002</v>
      </c>
      <c r="O9" s="24">
        <f>PRODUCT(I9/N9)</f>
        <v>108.93246187363835</v>
      </c>
      <c r="P9" s="25"/>
      <c r="Q9" s="25"/>
      <c r="R9" s="25"/>
      <c r="S9" s="25"/>
      <c r="T9" s="25"/>
      <c r="U9" s="28">
        <v>5</v>
      </c>
      <c r="V9" s="28">
        <v>0</v>
      </c>
      <c r="W9" s="28">
        <v>4</v>
      </c>
      <c r="X9" s="28">
        <v>12</v>
      </c>
      <c r="Y9" s="28">
        <v>26</v>
      </c>
      <c r="Z9" s="25"/>
      <c r="AA9" s="25"/>
      <c r="AB9" s="25"/>
      <c r="AC9" s="25"/>
      <c r="AD9" s="25"/>
      <c r="AE9" s="25"/>
      <c r="AF9" s="62" t="s">
        <v>49</v>
      </c>
      <c r="AG9" s="23"/>
    </row>
    <row r="10" spans="1:33" ht="14.25" x14ac:dyDescent="0.2">
      <c r="A10" s="1"/>
      <c r="B10" s="25">
        <v>2006</v>
      </c>
      <c r="C10" s="41" t="s">
        <v>31</v>
      </c>
      <c r="D10" s="39" t="s">
        <v>6</v>
      </c>
      <c r="E10" s="25">
        <v>20</v>
      </c>
      <c r="F10" s="25">
        <v>5</v>
      </c>
      <c r="G10" s="25">
        <v>2</v>
      </c>
      <c r="H10" s="25">
        <v>10</v>
      </c>
      <c r="I10" s="25">
        <v>99</v>
      </c>
      <c r="J10" s="25">
        <v>31</v>
      </c>
      <c r="K10" s="25">
        <v>45</v>
      </c>
      <c r="L10" s="25">
        <v>16</v>
      </c>
      <c r="M10" s="25">
        <f>PRODUCT(F10+G10)</f>
        <v>7</v>
      </c>
      <c r="N10" s="27">
        <v>0.63100000000000001</v>
      </c>
      <c r="O10" s="86">
        <f>PRODUCT(I10/N10)</f>
        <v>156.89381933438986</v>
      </c>
      <c r="P10" s="25"/>
      <c r="Q10" s="25"/>
      <c r="R10" s="25"/>
      <c r="S10" s="25"/>
      <c r="T10" s="25"/>
      <c r="U10" s="28"/>
      <c r="V10" s="28"/>
      <c r="W10" s="28"/>
      <c r="X10" s="28"/>
      <c r="Y10" s="28"/>
      <c r="Z10" s="25"/>
      <c r="AA10" s="25"/>
      <c r="AB10" s="25"/>
      <c r="AC10" s="25"/>
      <c r="AD10" s="25"/>
      <c r="AE10" s="25"/>
      <c r="AF10" s="67"/>
      <c r="AG10" s="23"/>
    </row>
    <row r="11" spans="1:33" ht="14.25" x14ac:dyDescent="0.2">
      <c r="A11" s="1"/>
      <c r="B11" s="25">
        <v>2007</v>
      </c>
      <c r="C11" s="41" t="s">
        <v>50</v>
      </c>
      <c r="D11" s="39" t="s">
        <v>7</v>
      </c>
      <c r="E11" s="25">
        <v>20</v>
      </c>
      <c r="F11" s="25">
        <v>1</v>
      </c>
      <c r="G11" s="25">
        <v>6</v>
      </c>
      <c r="H11" s="25">
        <v>17</v>
      </c>
      <c r="I11" s="25">
        <v>77</v>
      </c>
      <c r="J11" s="25">
        <v>53</v>
      </c>
      <c r="K11" s="25">
        <v>12</v>
      </c>
      <c r="L11" s="25">
        <v>5</v>
      </c>
      <c r="M11" s="25">
        <f>PRODUCT(F11+G11)</f>
        <v>7</v>
      </c>
      <c r="N11" s="27">
        <v>0.56599999999999995</v>
      </c>
      <c r="O11" s="24">
        <f>PRODUCT(I11/N11)</f>
        <v>136.04240282685512</v>
      </c>
      <c r="P11" s="25">
        <v>7</v>
      </c>
      <c r="Q11" s="25">
        <v>0</v>
      </c>
      <c r="R11" s="25">
        <v>0</v>
      </c>
      <c r="S11" s="25">
        <v>1</v>
      </c>
      <c r="T11" s="25">
        <v>23</v>
      </c>
      <c r="U11" s="28"/>
      <c r="V11" s="28"/>
      <c r="W11" s="28"/>
      <c r="X11" s="28"/>
      <c r="Y11" s="28"/>
      <c r="Z11" s="25"/>
      <c r="AA11" s="25"/>
      <c r="AB11" s="25"/>
      <c r="AC11" s="25"/>
      <c r="AD11" s="25"/>
      <c r="AE11" s="25"/>
      <c r="AF11" s="67" t="s">
        <v>51</v>
      </c>
      <c r="AG11" s="23"/>
    </row>
    <row r="12" spans="1:33" ht="14.25" x14ac:dyDescent="0.2">
      <c r="A12" s="1"/>
      <c r="B12" s="25">
        <v>2008</v>
      </c>
      <c r="C12" s="41" t="s">
        <v>52</v>
      </c>
      <c r="D12" s="39" t="s">
        <v>7</v>
      </c>
      <c r="E12" s="25">
        <v>20</v>
      </c>
      <c r="F12" s="25">
        <v>0</v>
      </c>
      <c r="G12" s="25">
        <v>2</v>
      </c>
      <c r="H12" s="25">
        <v>10</v>
      </c>
      <c r="I12" s="25">
        <v>48</v>
      </c>
      <c r="J12" s="25">
        <v>28</v>
      </c>
      <c r="K12" s="25">
        <v>13</v>
      </c>
      <c r="L12" s="25">
        <v>5</v>
      </c>
      <c r="M12" s="25">
        <f>PRODUCT(F12+G12)</f>
        <v>2</v>
      </c>
      <c r="N12" s="27">
        <v>0.4</v>
      </c>
      <c r="O12" s="24">
        <f>PRODUCT(I12/N12)</f>
        <v>120</v>
      </c>
      <c r="P12" s="25"/>
      <c r="Q12" s="25"/>
      <c r="R12" s="25"/>
      <c r="S12" s="25"/>
      <c r="T12" s="25"/>
      <c r="U12" s="28"/>
      <c r="V12" s="28"/>
      <c r="W12" s="28"/>
      <c r="X12" s="28"/>
      <c r="Y12" s="28"/>
      <c r="Z12" s="25"/>
      <c r="AA12" s="25"/>
      <c r="AB12" s="25"/>
      <c r="AC12" s="25"/>
      <c r="AD12" s="25"/>
      <c r="AE12" s="25"/>
      <c r="AF12" s="67"/>
      <c r="AG12" s="23"/>
    </row>
    <row r="13" spans="1:33" ht="14.25" x14ac:dyDescent="0.2">
      <c r="A13" s="1"/>
      <c r="B13" s="81">
        <v>2009</v>
      </c>
      <c r="C13" s="82"/>
      <c r="D13" s="83" t="s">
        <v>47</v>
      </c>
      <c r="E13" s="81"/>
      <c r="F13" s="84" t="s">
        <v>48</v>
      </c>
      <c r="G13" s="87"/>
      <c r="H13" s="82"/>
      <c r="I13" s="81"/>
      <c r="J13" s="81"/>
      <c r="K13" s="81"/>
      <c r="L13" s="81"/>
      <c r="M13" s="81"/>
      <c r="N13" s="85"/>
      <c r="O13" s="24"/>
      <c r="P13" s="25"/>
      <c r="Q13" s="25"/>
      <c r="R13" s="25"/>
      <c r="S13" s="25"/>
      <c r="T13" s="25"/>
      <c r="U13" s="28"/>
      <c r="V13" s="28"/>
      <c r="W13" s="28"/>
      <c r="X13" s="28"/>
      <c r="Y13" s="28"/>
      <c r="Z13" s="25"/>
      <c r="AA13" s="25"/>
      <c r="AB13" s="25"/>
      <c r="AC13" s="25"/>
      <c r="AD13" s="25"/>
      <c r="AE13" s="25"/>
      <c r="AF13" s="67"/>
      <c r="AG13" s="23"/>
    </row>
    <row r="14" spans="1:33" ht="14.25" x14ac:dyDescent="0.2">
      <c r="A14" s="1"/>
      <c r="B14" s="81">
        <v>2010</v>
      </c>
      <c r="C14" s="82"/>
      <c r="D14" s="83" t="s">
        <v>47</v>
      </c>
      <c r="E14" s="81"/>
      <c r="F14" s="84" t="s">
        <v>48</v>
      </c>
      <c r="G14" s="87"/>
      <c r="H14" s="82"/>
      <c r="I14" s="81"/>
      <c r="J14" s="81"/>
      <c r="K14" s="81"/>
      <c r="L14" s="81"/>
      <c r="M14" s="81"/>
      <c r="N14" s="85"/>
      <c r="O14" s="24"/>
      <c r="P14" s="25"/>
      <c r="Q14" s="25"/>
      <c r="R14" s="25"/>
      <c r="S14" s="25"/>
      <c r="T14" s="25"/>
      <c r="U14" s="28"/>
      <c r="V14" s="28"/>
      <c r="W14" s="28"/>
      <c r="X14" s="28"/>
      <c r="Y14" s="28"/>
      <c r="Z14" s="25"/>
      <c r="AA14" s="25"/>
      <c r="AB14" s="25"/>
      <c r="AC14" s="25"/>
      <c r="AD14" s="25"/>
      <c r="AE14" s="25"/>
      <c r="AF14" s="67"/>
      <c r="AG14" s="23"/>
    </row>
    <row r="15" spans="1:33" ht="14.25" x14ac:dyDescent="0.2">
      <c r="A15" s="1"/>
      <c r="B15" s="81">
        <v>2011</v>
      </c>
      <c r="C15" s="82"/>
      <c r="D15" s="83" t="s">
        <v>47</v>
      </c>
      <c r="E15" s="81"/>
      <c r="F15" s="84" t="s">
        <v>48</v>
      </c>
      <c r="G15" s="87"/>
      <c r="H15" s="82"/>
      <c r="I15" s="81"/>
      <c r="J15" s="81"/>
      <c r="K15" s="81"/>
      <c r="L15" s="81"/>
      <c r="M15" s="81"/>
      <c r="N15" s="85"/>
      <c r="O15" s="24"/>
      <c r="P15" s="25"/>
      <c r="Q15" s="25"/>
      <c r="R15" s="25"/>
      <c r="S15" s="25"/>
      <c r="T15" s="25"/>
      <c r="U15" s="28"/>
      <c r="V15" s="28"/>
      <c r="W15" s="28"/>
      <c r="X15" s="28"/>
      <c r="Y15" s="28"/>
      <c r="Z15" s="25"/>
      <c r="AA15" s="25"/>
      <c r="AB15" s="25"/>
      <c r="AC15" s="25"/>
      <c r="AD15" s="25"/>
      <c r="AE15" s="25"/>
      <c r="AF15" s="67"/>
      <c r="AG15" s="23"/>
    </row>
    <row r="16" spans="1:33" ht="14.25" x14ac:dyDescent="0.2">
      <c r="A16" s="1"/>
      <c r="B16" s="25">
        <v>2012</v>
      </c>
      <c r="C16" s="41"/>
      <c r="D16" s="39"/>
      <c r="E16" s="25"/>
      <c r="F16" s="94"/>
      <c r="G16" s="31"/>
      <c r="H16" s="41"/>
      <c r="I16" s="25"/>
      <c r="J16" s="25"/>
      <c r="K16" s="25"/>
      <c r="L16" s="25"/>
      <c r="M16" s="25"/>
      <c r="N16" s="27"/>
      <c r="O16" s="24"/>
      <c r="P16" s="25"/>
      <c r="Q16" s="25"/>
      <c r="R16" s="25"/>
      <c r="S16" s="25"/>
      <c r="T16" s="25"/>
      <c r="U16" s="28"/>
      <c r="V16" s="28"/>
      <c r="W16" s="28"/>
      <c r="X16" s="28"/>
      <c r="Y16" s="28"/>
      <c r="Z16" s="25"/>
      <c r="AA16" s="25"/>
      <c r="AB16" s="25"/>
      <c r="AC16" s="25"/>
      <c r="AD16" s="25"/>
      <c r="AE16" s="25"/>
      <c r="AF16" s="67"/>
      <c r="AG16" s="23"/>
    </row>
    <row r="17" spans="1:33" ht="14.25" x14ac:dyDescent="0.2">
      <c r="A17" s="1"/>
      <c r="B17" s="81">
        <v>2013</v>
      </c>
      <c r="C17" s="82"/>
      <c r="D17" s="83" t="s">
        <v>47</v>
      </c>
      <c r="E17" s="81"/>
      <c r="F17" s="84" t="s">
        <v>48</v>
      </c>
      <c r="G17" s="87"/>
      <c r="H17" s="82"/>
      <c r="I17" s="81"/>
      <c r="J17" s="81"/>
      <c r="K17" s="81"/>
      <c r="L17" s="81"/>
      <c r="M17" s="81"/>
      <c r="N17" s="85"/>
      <c r="O17" s="24"/>
      <c r="P17" s="25"/>
      <c r="Q17" s="25"/>
      <c r="R17" s="25"/>
      <c r="S17" s="25"/>
      <c r="T17" s="25"/>
      <c r="U17" s="28"/>
      <c r="V17" s="28"/>
      <c r="W17" s="28"/>
      <c r="X17" s="28"/>
      <c r="Y17" s="28"/>
      <c r="Z17" s="25"/>
      <c r="AA17" s="25"/>
      <c r="AB17" s="25"/>
      <c r="AC17" s="25"/>
      <c r="AD17" s="25"/>
      <c r="AE17" s="25"/>
      <c r="AF17" s="67"/>
      <c r="AG17" s="23"/>
    </row>
    <row r="18" spans="1:33" ht="14.25" x14ac:dyDescent="0.2">
      <c r="A18" s="1"/>
      <c r="B18" s="16" t="s">
        <v>32</v>
      </c>
      <c r="C18" s="17"/>
      <c r="D18" s="15"/>
      <c r="E18" s="18">
        <f t="shared" ref="E18:M18" si="0">SUM(E4:E17)</f>
        <v>80</v>
      </c>
      <c r="F18" s="18">
        <f t="shared" si="0"/>
        <v>7</v>
      </c>
      <c r="G18" s="18">
        <f t="shared" si="0"/>
        <v>15</v>
      </c>
      <c r="H18" s="18">
        <f t="shared" si="0"/>
        <v>44</v>
      </c>
      <c r="I18" s="18">
        <f t="shared" si="0"/>
        <v>274</v>
      </c>
      <c r="J18" s="18">
        <f t="shared" si="0"/>
        <v>123</v>
      </c>
      <c r="K18" s="18">
        <f t="shared" si="0"/>
        <v>89</v>
      </c>
      <c r="L18" s="18">
        <f t="shared" si="0"/>
        <v>40</v>
      </c>
      <c r="M18" s="18">
        <f t="shared" si="0"/>
        <v>22</v>
      </c>
      <c r="N18" s="29">
        <f>PRODUCT(I18/O18)</f>
        <v>0.5250362943442779</v>
      </c>
      <c r="O18" s="30">
        <f t="shared" ref="O18:AE18" si="1">SUM(O4:O17)</f>
        <v>521.86868403488336</v>
      </c>
      <c r="P18" s="18">
        <f t="shared" si="1"/>
        <v>7</v>
      </c>
      <c r="Q18" s="18">
        <f t="shared" si="1"/>
        <v>0</v>
      </c>
      <c r="R18" s="18">
        <f t="shared" si="1"/>
        <v>0</v>
      </c>
      <c r="S18" s="18">
        <f t="shared" si="1"/>
        <v>1</v>
      </c>
      <c r="T18" s="18">
        <f t="shared" si="1"/>
        <v>23</v>
      </c>
      <c r="U18" s="18">
        <f t="shared" si="1"/>
        <v>11</v>
      </c>
      <c r="V18" s="18">
        <f t="shared" si="1"/>
        <v>0</v>
      </c>
      <c r="W18" s="18">
        <f t="shared" si="1"/>
        <v>7</v>
      </c>
      <c r="X18" s="18">
        <f t="shared" si="1"/>
        <v>14</v>
      </c>
      <c r="Y18" s="18">
        <f t="shared" si="1"/>
        <v>50</v>
      </c>
      <c r="Z18" s="18">
        <f t="shared" si="1"/>
        <v>0</v>
      </c>
      <c r="AA18" s="18">
        <f t="shared" si="1"/>
        <v>0</v>
      </c>
      <c r="AB18" s="18">
        <f t="shared" si="1"/>
        <v>0</v>
      </c>
      <c r="AC18" s="18">
        <f t="shared" si="1"/>
        <v>0</v>
      </c>
      <c r="AD18" s="18">
        <f t="shared" si="1"/>
        <v>0</v>
      </c>
      <c r="AE18" s="18">
        <f t="shared" si="1"/>
        <v>0</v>
      </c>
      <c r="AF18" s="13"/>
      <c r="AG18" s="23"/>
    </row>
    <row r="19" spans="1:33" ht="14.25" x14ac:dyDescent="0.2">
      <c r="A19" s="1"/>
      <c r="B19" s="26" t="s">
        <v>4</v>
      </c>
      <c r="C19" s="31"/>
      <c r="D19" s="32">
        <f>SUM(F18:H18)+((I18-F18-G18)/3)+(E18/3)+(Z18*25)+(AA18*25)+(AB18*10)+(AC18*25)+(AD18*20)+(AE18*15)</f>
        <v>176.66666666666666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4"/>
      <c r="AC19" s="1"/>
      <c r="AD19" s="34"/>
      <c r="AE19" s="1"/>
      <c r="AF19" s="1"/>
      <c r="AG19" s="23"/>
    </row>
    <row r="20" spans="1:3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36"/>
      <c r="R20" s="1"/>
      <c r="S20" s="1"/>
      <c r="T20" s="1"/>
      <c r="U20" s="1"/>
      <c r="V20" s="1"/>
      <c r="W20" s="1"/>
      <c r="X20" s="1"/>
      <c r="Y20" s="1"/>
      <c r="Z20" s="1"/>
      <c r="AA20" s="1"/>
      <c r="AB20" s="24"/>
      <c r="AC20" s="1"/>
      <c r="AD20" s="1"/>
      <c r="AE20" s="1"/>
      <c r="AF20" s="37"/>
      <c r="AG20" s="23"/>
    </row>
    <row r="21" spans="1:33" x14ac:dyDescent="0.25">
      <c r="A21" s="1"/>
      <c r="B21" s="22" t="s">
        <v>33</v>
      </c>
      <c r="C21" s="38"/>
      <c r="D21" s="38"/>
      <c r="E21" s="18" t="s">
        <v>17</v>
      </c>
      <c r="F21" s="18" t="s">
        <v>18</v>
      </c>
      <c r="G21" s="15" t="s">
        <v>19</v>
      </c>
      <c r="H21" s="18" t="s">
        <v>20</v>
      </c>
      <c r="I21" s="18" t="s">
        <v>5</v>
      </c>
      <c r="J21" s="1"/>
      <c r="K21" s="18" t="s">
        <v>34</v>
      </c>
      <c r="L21" s="18" t="s">
        <v>35</v>
      </c>
      <c r="M21" s="18" t="s">
        <v>36</v>
      </c>
      <c r="N21" s="29" t="s">
        <v>37</v>
      </c>
      <c r="O21" s="24"/>
      <c r="P21" s="39" t="s">
        <v>38</v>
      </c>
      <c r="Q21" s="12"/>
      <c r="R21" s="12"/>
      <c r="S21" s="12"/>
      <c r="T21" s="40"/>
      <c r="U21" s="40"/>
      <c r="V21" s="40"/>
      <c r="W21" s="40"/>
      <c r="X21" s="40"/>
      <c r="Y21" s="12"/>
      <c r="Z21" s="12"/>
      <c r="AA21" s="12"/>
      <c r="AB21" s="11"/>
      <c r="AC21" s="12"/>
      <c r="AD21" s="12"/>
      <c r="AE21" s="12"/>
      <c r="AF21" s="41"/>
      <c r="AG21" s="23"/>
    </row>
    <row r="22" spans="1:33" ht="14.25" x14ac:dyDescent="0.2">
      <c r="A22" s="1"/>
      <c r="B22" s="39" t="s">
        <v>10</v>
      </c>
      <c r="C22" s="12"/>
      <c r="D22" s="42"/>
      <c r="E22" s="25">
        <f>PRODUCT(E18)</f>
        <v>80</v>
      </c>
      <c r="F22" s="25">
        <f>PRODUCT(F18)</f>
        <v>7</v>
      </c>
      <c r="G22" s="25">
        <f>PRODUCT(G18)</f>
        <v>15</v>
      </c>
      <c r="H22" s="25">
        <f>PRODUCT(H18)</f>
        <v>44</v>
      </c>
      <c r="I22" s="25">
        <f>PRODUCT(I18)</f>
        <v>274</v>
      </c>
      <c r="J22" s="1"/>
      <c r="K22" s="43">
        <f>PRODUCT((F22+G22)/E22)</f>
        <v>0.27500000000000002</v>
      </c>
      <c r="L22" s="43">
        <f>PRODUCT(H22/E22)</f>
        <v>0.55000000000000004</v>
      </c>
      <c r="M22" s="43">
        <f>PRODUCT(I22/E22)</f>
        <v>3.4249999999999998</v>
      </c>
      <c r="N22" s="27">
        <f>PRODUCT(N18)</f>
        <v>0.5250362943442779</v>
      </c>
      <c r="O22" s="24">
        <f>PRODUCT(O18)</f>
        <v>521.86868403488336</v>
      </c>
      <c r="P22" s="44" t="s">
        <v>39</v>
      </c>
      <c r="Q22" s="45"/>
      <c r="R22" s="45"/>
      <c r="S22" s="46" t="s">
        <v>54</v>
      </c>
      <c r="T22" s="46"/>
      <c r="U22" s="46"/>
      <c r="V22" s="46"/>
      <c r="W22" s="46"/>
      <c r="X22" s="46"/>
      <c r="Y22" s="46"/>
      <c r="Z22" s="46"/>
      <c r="AA22" s="46"/>
      <c r="AB22" s="47"/>
      <c r="AC22" s="46"/>
      <c r="AD22" s="48" t="s">
        <v>40</v>
      </c>
      <c r="AE22" s="48"/>
      <c r="AF22" s="49" t="s">
        <v>55</v>
      </c>
      <c r="AG22" s="23"/>
    </row>
    <row r="23" spans="1:33" ht="14.25" x14ac:dyDescent="0.2">
      <c r="A23" s="1"/>
      <c r="B23" s="50" t="s">
        <v>12</v>
      </c>
      <c r="C23" s="51"/>
      <c r="D23" s="52"/>
      <c r="E23" s="25">
        <f>PRODUCT(P18)</f>
        <v>7</v>
      </c>
      <c r="F23" s="25">
        <f>PRODUCT(Q18)</f>
        <v>0</v>
      </c>
      <c r="G23" s="25">
        <f>PRODUCT(R18)</f>
        <v>0</v>
      </c>
      <c r="H23" s="25">
        <f>PRODUCT(S18)</f>
        <v>1</v>
      </c>
      <c r="I23" s="25">
        <f>PRODUCT(T18)</f>
        <v>23</v>
      </c>
      <c r="J23" s="1"/>
      <c r="K23" s="43">
        <f>PRODUCT((F23+G23)/E23)</f>
        <v>0</v>
      </c>
      <c r="L23" s="43">
        <f>PRODUCT(H23/E23)</f>
        <v>0.14285714285714285</v>
      </c>
      <c r="M23" s="43">
        <f>PRODUCT(I23/E23)</f>
        <v>3.2857142857142856</v>
      </c>
      <c r="N23" s="27">
        <f>PRODUCT(I23/O23)</f>
        <v>0.48936170212765956</v>
      </c>
      <c r="O23" s="53">
        <v>47</v>
      </c>
      <c r="P23" s="54" t="s">
        <v>41</v>
      </c>
      <c r="Q23" s="55"/>
      <c r="R23" s="55"/>
      <c r="S23" s="56" t="s">
        <v>56</v>
      </c>
      <c r="T23" s="56"/>
      <c r="U23" s="56"/>
      <c r="V23" s="56"/>
      <c r="W23" s="56"/>
      <c r="X23" s="56"/>
      <c r="Y23" s="56"/>
      <c r="Z23" s="56"/>
      <c r="AA23" s="56"/>
      <c r="AB23" s="57"/>
      <c r="AC23" s="56"/>
      <c r="AD23" s="58" t="s">
        <v>57</v>
      </c>
      <c r="AE23" s="58"/>
      <c r="AF23" s="59" t="s">
        <v>60</v>
      </c>
      <c r="AG23" s="23"/>
    </row>
    <row r="24" spans="1:33" ht="14.25" x14ac:dyDescent="0.2">
      <c r="A24" s="1"/>
      <c r="B24" s="60" t="s">
        <v>13</v>
      </c>
      <c r="C24" s="61"/>
      <c r="D24" s="62"/>
      <c r="E24" s="28">
        <f>PRODUCT(U18)</f>
        <v>11</v>
      </c>
      <c r="F24" s="28">
        <f>PRODUCT(V18)</f>
        <v>0</v>
      </c>
      <c r="G24" s="28">
        <f>PRODUCT(W18)</f>
        <v>7</v>
      </c>
      <c r="H24" s="28">
        <f>PRODUCT(X18)</f>
        <v>14</v>
      </c>
      <c r="I24" s="28">
        <f>PRODUCT(Y18)</f>
        <v>50</v>
      </c>
      <c r="J24" s="1"/>
      <c r="K24" s="63">
        <f>PRODUCT((F24+G24)/E24)</f>
        <v>0.63636363636363635</v>
      </c>
      <c r="L24" s="63">
        <f>PRODUCT(H24/E24)</f>
        <v>1.2727272727272727</v>
      </c>
      <c r="M24" s="63">
        <f>PRODUCT(I24/E24)</f>
        <v>4.5454545454545459</v>
      </c>
      <c r="N24" s="64">
        <f>PRODUCT(I24/O24)</f>
        <v>0.61728395061728392</v>
      </c>
      <c r="O24" s="24">
        <v>81</v>
      </c>
      <c r="P24" s="54" t="s">
        <v>42</v>
      </c>
      <c r="Q24" s="55"/>
      <c r="R24" s="55"/>
      <c r="S24" s="56" t="s">
        <v>54</v>
      </c>
      <c r="T24" s="56"/>
      <c r="U24" s="56"/>
      <c r="V24" s="56"/>
      <c r="W24" s="56"/>
      <c r="X24" s="56"/>
      <c r="Y24" s="56"/>
      <c r="Z24" s="56"/>
      <c r="AA24" s="56"/>
      <c r="AB24" s="57"/>
      <c r="AC24" s="56"/>
      <c r="AD24" s="58" t="s">
        <v>40</v>
      </c>
      <c r="AE24" s="58"/>
      <c r="AF24" s="59" t="s">
        <v>55</v>
      </c>
      <c r="AG24" s="23"/>
    </row>
    <row r="25" spans="1:33" ht="14.25" x14ac:dyDescent="0.2">
      <c r="A25" s="1"/>
      <c r="B25" s="65" t="s">
        <v>43</v>
      </c>
      <c r="C25" s="66"/>
      <c r="D25" s="67"/>
      <c r="E25" s="18">
        <f>SUM(E22:E24)</f>
        <v>98</v>
      </c>
      <c r="F25" s="18">
        <f>SUM(F22:F24)</f>
        <v>7</v>
      </c>
      <c r="G25" s="18">
        <f>SUM(G22:G24)</f>
        <v>22</v>
      </c>
      <c r="H25" s="18">
        <f>SUM(H22:H24)</f>
        <v>59</v>
      </c>
      <c r="I25" s="18">
        <f>SUM(I22:I24)</f>
        <v>347</v>
      </c>
      <c r="J25" s="1"/>
      <c r="K25" s="68">
        <f>PRODUCT((F25+G25)/E25)</f>
        <v>0.29591836734693877</v>
      </c>
      <c r="L25" s="68">
        <f>PRODUCT(H25/E25)</f>
        <v>0.60204081632653061</v>
      </c>
      <c r="M25" s="68">
        <f>PRODUCT(I25/E25)</f>
        <v>3.5408163265306123</v>
      </c>
      <c r="N25" s="29">
        <f>PRODUCT(I25/O25)</f>
        <v>0.53395402567416816</v>
      </c>
      <c r="O25" s="24">
        <f>SUM(O22:O24)</f>
        <v>649.86868403488336</v>
      </c>
      <c r="P25" s="69" t="s">
        <v>44</v>
      </c>
      <c r="Q25" s="70"/>
      <c r="R25" s="70"/>
      <c r="S25" s="71" t="s">
        <v>59</v>
      </c>
      <c r="T25" s="71"/>
      <c r="U25" s="71"/>
      <c r="V25" s="71"/>
      <c r="W25" s="71"/>
      <c r="X25" s="71"/>
      <c r="Y25" s="71"/>
      <c r="Z25" s="71"/>
      <c r="AA25" s="71"/>
      <c r="AB25" s="72"/>
      <c r="AC25" s="71"/>
      <c r="AD25" s="73" t="s">
        <v>58</v>
      </c>
      <c r="AE25" s="73"/>
      <c r="AF25" s="74" t="s">
        <v>61</v>
      </c>
      <c r="AG25" s="23"/>
    </row>
    <row r="26" spans="1:33" x14ac:dyDescent="0.25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4"/>
      <c r="P26" s="1"/>
      <c r="Q26" s="36"/>
      <c r="R26" s="1"/>
      <c r="S26" s="1"/>
      <c r="T26" s="24"/>
      <c r="U26" s="24"/>
      <c r="V26" s="75"/>
      <c r="W26" s="1"/>
      <c r="X26" s="1"/>
      <c r="Y26" s="1"/>
      <c r="Z26" s="1"/>
      <c r="AA26" s="1"/>
      <c r="AB26" s="24"/>
      <c r="AC26" s="1"/>
      <c r="AD26" s="1"/>
      <c r="AE26" s="1"/>
      <c r="AF26" s="1"/>
      <c r="AG26" s="23"/>
    </row>
    <row r="27" spans="1:33" x14ac:dyDescent="0.25">
      <c r="A27" s="1"/>
      <c r="B27" s="1" t="s">
        <v>45</v>
      </c>
      <c r="C27" s="1"/>
      <c r="D27" s="1" t="s">
        <v>63</v>
      </c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1"/>
      <c r="Q27" s="36"/>
      <c r="R27" s="1"/>
      <c r="S27" s="1"/>
      <c r="T27" s="24"/>
      <c r="U27" s="24"/>
      <c r="V27" s="75"/>
      <c r="W27" s="1"/>
      <c r="X27" s="1"/>
      <c r="Y27" s="1"/>
      <c r="Z27" s="1"/>
      <c r="AA27" s="1"/>
      <c r="AB27" s="24"/>
      <c r="AC27" s="1"/>
      <c r="AD27" s="1"/>
      <c r="AE27" s="1"/>
      <c r="AF27" s="37"/>
      <c r="AG27" s="23"/>
    </row>
    <row r="28" spans="1:33" x14ac:dyDescent="0.25">
      <c r="A28" s="1"/>
      <c r="B28" s="1"/>
      <c r="C28" s="1"/>
      <c r="D28" s="1" t="s">
        <v>62</v>
      </c>
      <c r="E28" s="1"/>
      <c r="F28" s="24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75"/>
      <c r="W28" s="1"/>
      <c r="X28" s="1"/>
      <c r="Y28" s="1"/>
      <c r="Z28" s="1"/>
      <c r="AA28" s="1"/>
      <c r="AB28" s="24"/>
      <c r="AC28" s="1"/>
      <c r="AD28" s="1"/>
      <c r="AE28" s="1"/>
      <c r="AF28" s="37"/>
      <c r="AG28" s="23"/>
    </row>
    <row r="29" spans="1:33" x14ac:dyDescent="0.25">
      <c r="A29" s="1"/>
      <c r="B29" s="1"/>
      <c r="C29" s="1"/>
      <c r="D29" s="1" t="s">
        <v>64</v>
      </c>
      <c r="E29" s="1"/>
      <c r="F29" s="24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75"/>
      <c r="W29" s="1"/>
      <c r="X29" s="1"/>
      <c r="Y29" s="1"/>
      <c r="Z29" s="1"/>
      <c r="AA29" s="1"/>
      <c r="AB29" s="24"/>
      <c r="AC29" s="1"/>
      <c r="AD29" s="1"/>
      <c r="AE29" s="1"/>
      <c r="AF29" s="37"/>
      <c r="AG29" s="23"/>
    </row>
    <row r="30" spans="1:33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75"/>
      <c r="W30" s="1"/>
      <c r="X30" s="1"/>
      <c r="Y30" s="1"/>
      <c r="Z30" s="1"/>
      <c r="AA30" s="1"/>
      <c r="AB30" s="24"/>
      <c r="AC30" s="1"/>
      <c r="AD30" s="1"/>
      <c r="AE30" s="1"/>
      <c r="AF30" s="37"/>
      <c r="AG30" s="23"/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36"/>
      <c r="R31" s="1"/>
      <c r="S31" s="1"/>
      <c r="T31" s="24"/>
      <c r="U31" s="24"/>
      <c r="V31" s="75"/>
      <c r="W31" s="1"/>
      <c r="X31" s="1"/>
      <c r="Y31" s="1"/>
      <c r="Z31" s="1"/>
      <c r="AA31" s="1"/>
      <c r="AB31" s="24"/>
      <c r="AC31" s="1"/>
      <c r="AD31" s="1"/>
      <c r="AE31" s="1"/>
      <c r="AF31" s="37"/>
      <c r="AG31" s="23"/>
    </row>
    <row r="32" spans="1:33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6"/>
      <c r="N32" s="76"/>
      <c r="O32" s="24"/>
      <c r="P32" s="1"/>
      <c r="Q32" s="36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37"/>
      <c r="AG32" s="23"/>
    </row>
    <row r="33" spans="1:3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6"/>
      <c r="R33" s="1"/>
      <c r="S33" s="1"/>
      <c r="T33" s="24"/>
      <c r="U33" s="24"/>
      <c r="V33" s="75"/>
      <c r="W33" s="1"/>
      <c r="X33" s="1"/>
      <c r="Y33" s="1"/>
      <c r="Z33" s="1"/>
      <c r="AA33" s="1"/>
      <c r="AB33" s="24"/>
      <c r="AC33" s="1"/>
      <c r="AD33" s="1"/>
      <c r="AE33" s="1"/>
      <c r="AF33" s="37"/>
      <c r="AG33" s="23"/>
    </row>
    <row r="34" spans="1:3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6"/>
      <c r="R34" s="1"/>
      <c r="S34" s="1"/>
      <c r="T34" s="24"/>
      <c r="U34" s="24"/>
      <c r="V34" s="75"/>
      <c r="W34" s="1"/>
      <c r="X34" s="24"/>
      <c r="Y34" s="24"/>
      <c r="Z34" s="24"/>
      <c r="AA34" s="24"/>
      <c r="AB34" s="24"/>
      <c r="AC34" s="24"/>
      <c r="AD34" s="24"/>
      <c r="AE34" s="24"/>
      <c r="AF34" s="24"/>
      <c r="AG34" s="23"/>
    </row>
    <row r="35" spans="1:3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6"/>
      <c r="R35" s="1"/>
      <c r="S35" s="1"/>
      <c r="T35" s="24"/>
      <c r="U35" s="24"/>
      <c r="V35" s="75"/>
      <c r="W35" s="1"/>
      <c r="X35" s="24"/>
      <c r="Y35" s="24"/>
      <c r="Z35" s="24"/>
      <c r="AA35" s="24"/>
      <c r="AB35" s="24"/>
      <c r="AC35" s="24"/>
      <c r="AD35" s="24"/>
      <c r="AE35" s="24"/>
      <c r="AF35" s="24"/>
      <c r="AG35" s="23"/>
    </row>
    <row r="36" spans="1:3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6"/>
      <c r="R36" s="1"/>
      <c r="S36" s="1"/>
      <c r="T36" s="24"/>
      <c r="U36" s="24"/>
      <c r="V36" s="75"/>
      <c r="W36" s="1"/>
      <c r="X36" s="24"/>
      <c r="Y36" s="24"/>
      <c r="Z36" s="24"/>
      <c r="AA36" s="24"/>
      <c r="AB36" s="24"/>
      <c r="AC36" s="24"/>
      <c r="AD36" s="24"/>
      <c r="AE36" s="24"/>
      <c r="AF36" s="24"/>
      <c r="AG36" s="9"/>
    </row>
    <row r="37" spans="1:3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3"/>
      <c r="O37" s="24"/>
      <c r="P37" s="1"/>
      <c r="Q37" s="36"/>
      <c r="R37" s="1"/>
      <c r="S37" s="1"/>
      <c r="T37" s="24"/>
      <c r="U37" s="24"/>
      <c r="V37" s="75"/>
      <c r="W37" s="1"/>
      <c r="X37" s="1"/>
      <c r="Y37" s="1"/>
      <c r="Z37" s="1"/>
      <c r="AA37" s="1"/>
      <c r="AB37" s="24"/>
      <c r="AC37" s="1"/>
      <c r="AD37" s="1"/>
      <c r="AE37" s="1"/>
      <c r="AF37" s="37"/>
      <c r="AG37" s="23"/>
    </row>
    <row r="38" spans="1:33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6"/>
      <c r="N38" s="33"/>
      <c r="O38" s="24"/>
      <c r="P38" s="1"/>
      <c r="Q38" s="36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37"/>
      <c r="AG38" s="9"/>
    </row>
    <row r="39" spans="1:33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6"/>
      <c r="N39" s="76"/>
      <c r="O39" s="24"/>
      <c r="P39" s="1"/>
      <c r="Q39" s="36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37"/>
      <c r="AG39" s="9"/>
    </row>
    <row r="40" spans="1:3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6"/>
      <c r="R40" s="1"/>
      <c r="S40" s="1"/>
      <c r="T40" s="24"/>
      <c r="U40" s="24"/>
      <c r="V40" s="75"/>
      <c r="W40" s="1"/>
      <c r="X40" s="1"/>
      <c r="Y40" s="1"/>
      <c r="Z40" s="1"/>
      <c r="AA40" s="1"/>
      <c r="AB40" s="24"/>
      <c r="AC40" s="1"/>
      <c r="AD40" s="1"/>
      <c r="AE40" s="1"/>
      <c r="AF40" s="37"/>
      <c r="AG40" s="9"/>
    </row>
    <row r="41" spans="1:3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6"/>
      <c r="R41" s="1"/>
      <c r="S41" s="1"/>
      <c r="T41" s="24"/>
      <c r="U41" s="24"/>
      <c r="V41" s="75"/>
      <c r="W41" s="1"/>
      <c r="X41" s="24"/>
      <c r="Y41" s="24"/>
      <c r="Z41" s="24"/>
      <c r="AA41" s="24"/>
      <c r="AB41" s="24"/>
      <c r="AC41" s="24"/>
      <c r="AD41" s="24"/>
      <c r="AE41" s="24"/>
      <c r="AF41" s="24"/>
      <c r="AG41" s="9"/>
    </row>
    <row r="42" spans="1:33" x14ac:dyDescent="0.25">
      <c r="A42" s="7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6"/>
      <c r="R42" s="1"/>
      <c r="S42" s="1"/>
      <c r="T42" s="24"/>
      <c r="U42" s="24"/>
      <c r="V42" s="75"/>
      <c r="W42" s="1"/>
      <c r="X42" s="24"/>
      <c r="Y42" s="24"/>
      <c r="Z42" s="24"/>
      <c r="AA42" s="24"/>
      <c r="AB42" s="24"/>
      <c r="AC42" s="24"/>
      <c r="AD42" s="24"/>
      <c r="AE42" s="24"/>
      <c r="AF42" s="24"/>
      <c r="AG42" s="9"/>
    </row>
    <row r="43" spans="1:33" x14ac:dyDescent="0.25">
      <c r="A43" s="7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6"/>
      <c r="R43" s="1"/>
      <c r="S43" s="1"/>
      <c r="T43" s="24"/>
      <c r="U43" s="24"/>
      <c r="V43" s="75"/>
      <c r="W43" s="1"/>
      <c r="X43" s="24"/>
      <c r="Y43" s="24"/>
      <c r="Z43" s="24"/>
      <c r="AA43" s="24"/>
      <c r="AB43" s="24"/>
      <c r="AC43" s="24"/>
      <c r="AD43" s="24"/>
      <c r="AE43" s="24"/>
      <c r="AF43" s="24"/>
      <c r="AG43" s="9"/>
    </row>
    <row r="44" spans="1:33" x14ac:dyDescent="0.25">
      <c r="A44" s="7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3"/>
      <c r="O44" s="24"/>
      <c r="P44" s="1"/>
      <c r="Q44" s="36"/>
      <c r="R44" s="1"/>
      <c r="S44" s="1"/>
      <c r="T44" s="24"/>
      <c r="U44" s="24"/>
      <c r="V44" s="75"/>
      <c r="W44" s="1"/>
      <c r="X44" s="1"/>
      <c r="Y44" s="1"/>
      <c r="Z44" s="1"/>
      <c r="AA44" s="1"/>
      <c r="AB44" s="24"/>
      <c r="AC44" s="1"/>
      <c r="AD44" s="1"/>
      <c r="AE44" s="1"/>
      <c r="AF44" s="37"/>
      <c r="AG44" s="9"/>
    </row>
    <row r="45" spans="1:33" x14ac:dyDescent="0.25">
      <c r="A45" s="77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6"/>
      <c r="N45" s="33"/>
      <c r="O45" s="24"/>
      <c r="P45" s="1"/>
      <c r="Q45" s="36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24"/>
      <c r="AC45" s="1"/>
      <c r="AD45" s="1"/>
      <c r="AE45" s="1"/>
      <c r="AF45" s="37"/>
      <c r="AG45" s="9"/>
    </row>
    <row r="46" spans="1:33" x14ac:dyDescent="0.25">
      <c r="A46" s="7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6"/>
      <c r="R46" s="1"/>
      <c r="S46" s="1"/>
      <c r="T46" s="24"/>
      <c r="U46" s="24"/>
      <c r="V46" s="75"/>
      <c r="W46" s="1"/>
      <c r="X46" s="24"/>
      <c r="Y46" s="24"/>
      <c r="Z46" s="24"/>
      <c r="AA46" s="24"/>
      <c r="AB46" s="24"/>
      <c r="AC46" s="24"/>
      <c r="AD46" s="24"/>
      <c r="AE46" s="24"/>
      <c r="AF46" s="24"/>
      <c r="AG46" s="9"/>
    </row>
    <row r="47" spans="1:33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4"/>
      <c r="P47" s="1"/>
      <c r="Q47" s="36"/>
      <c r="R47" s="1"/>
      <c r="S47" s="1"/>
      <c r="T47" s="24"/>
      <c r="U47" s="24"/>
      <c r="V47" s="75"/>
      <c r="W47" s="1"/>
      <c r="X47" s="1"/>
      <c r="Y47" s="1"/>
      <c r="Z47" s="1"/>
      <c r="AA47" s="1"/>
      <c r="AB47" s="24"/>
      <c r="AC47" s="1"/>
      <c r="AD47" s="1"/>
      <c r="AE47" s="1"/>
      <c r="AF47" s="37"/>
    </row>
    <row r="48" spans="1:33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4"/>
      <c r="P48" s="1"/>
      <c r="Q48" s="36"/>
      <c r="R48" s="1"/>
      <c r="S48" s="1"/>
      <c r="T48" s="24"/>
      <c r="U48" s="24"/>
      <c r="V48" s="75"/>
      <c r="W48" s="1"/>
      <c r="X48" s="1"/>
      <c r="Y48" s="1"/>
      <c r="Z48" s="1"/>
      <c r="AA48" s="1"/>
      <c r="AB48" s="24"/>
      <c r="AC48" s="1"/>
      <c r="AD48" s="1"/>
      <c r="AE48" s="1"/>
      <c r="AF48" s="37"/>
    </row>
    <row r="49" spans="2:3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4"/>
      <c r="P49" s="1"/>
      <c r="Q49" s="36"/>
      <c r="R49" s="1"/>
      <c r="S49" s="1"/>
      <c r="T49" s="24"/>
      <c r="U49" s="24"/>
      <c r="V49" s="75"/>
      <c r="W49" s="1"/>
      <c r="X49" s="1"/>
      <c r="Y49" s="1"/>
      <c r="Z49" s="1"/>
      <c r="AA49" s="1"/>
      <c r="AB49" s="24"/>
      <c r="AC49" s="1"/>
      <c r="AD49" s="1"/>
      <c r="AE49" s="1"/>
      <c r="AF49" s="37"/>
    </row>
    <row r="50" spans="2:3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4"/>
      <c r="P50" s="1"/>
      <c r="Q50" s="36"/>
      <c r="R50" s="1"/>
      <c r="S50" s="1"/>
      <c r="T50" s="24"/>
      <c r="U50" s="24"/>
      <c r="V50" s="75"/>
      <c r="W50" s="1"/>
      <c r="X50" s="1"/>
      <c r="Y50" s="1"/>
      <c r="Z50" s="1"/>
      <c r="AA50" s="1"/>
      <c r="AB50" s="24"/>
      <c r="AC50" s="1"/>
      <c r="AD50" s="1"/>
      <c r="AE50" s="1"/>
      <c r="AF50" s="37"/>
    </row>
    <row r="51" spans="2:3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O51" s="24"/>
      <c r="P51" s="1"/>
      <c r="Q51" s="36"/>
      <c r="R51" s="1"/>
      <c r="S51" s="1"/>
      <c r="T51" s="24"/>
      <c r="U51" s="24"/>
      <c r="V51" s="75"/>
      <c r="W51" s="1"/>
      <c r="X51" s="1"/>
      <c r="Y51" s="1"/>
      <c r="Z51" s="1"/>
      <c r="AA51" s="1"/>
      <c r="AB51" s="24"/>
      <c r="AC51" s="1"/>
      <c r="AD51" s="1"/>
      <c r="AE51" s="1"/>
      <c r="AF51" s="37"/>
    </row>
  </sheetData>
  <phoneticPr fontId="0" type="noConversion"/>
  <pageMargins left="0.75" right="0.75" top="1" bottom="1" header="0.4921259845" footer="0.492125984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2006-03-29T16:03:35Z</cp:lastPrinted>
  <dcterms:created xsi:type="dcterms:W3CDTF">2000-09-25T22:23:29Z</dcterms:created>
  <dcterms:modified xsi:type="dcterms:W3CDTF">2019-02-12T22:38:44Z</dcterms:modified>
</cp:coreProperties>
</file>